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2024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'2024'!$A$13:$F$84</definedName>
  </definedNames>
  <calcPr fullCalcOnLoad="1"/>
</workbook>
</file>

<file path=xl/sharedStrings.xml><?xml version="1.0" encoding="utf-8"?>
<sst xmlns="http://schemas.openxmlformats.org/spreadsheetml/2006/main" count="259" uniqueCount="141">
  <si>
    <t>КВСР</t>
  </si>
  <si>
    <t>КФСР</t>
  </si>
  <si>
    <t>КВР</t>
  </si>
  <si>
    <t>Сумма (тыс. рублей)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</si>
  <si>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</si>
  <si>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</t>
  </si>
  <si>
    <t>100</t>
  </si>
  <si>
    <t>1</t>
  </si>
  <si>
    <t>200</t>
  </si>
  <si>
    <t>2</t>
  </si>
  <si>
    <t>Расходы на иные бюджетные ассигнования по непрограммному направлению расходов</t>
  </si>
  <si>
    <t>800</t>
  </si>
  <si>
    <t>4</t>
  </si>
  <si>
    <t>3</t>
  </si>
  <si>
    <t>КЦСР</t>
  </si>
  <si>
    <t>5</t>
  </si>
  <si>
    <t>НР</t>
  </si>
  <si>
    <t xml:space="preserve">Наименование </t>
  </si>
  <si>
    <t>Организация благоустройства территории района и обеспечение жизнедеятельности территории района</t>
  </si>
  <si>
    <t>Создание условий и обеспечение деятельности администрации района</t>
  </si>
  <si>
    <t>Организационно-воспитательная работа с детьми и молодежью</t>
  </si>
  <si>
    <t xml:space="preserve">Организация и проведение культурно-массовых мероприятий для различных групп населения </t>
  </si>
  <si>
    <t>города Челябинска</t>
  </si>
  <si>
    <t>Раздел</t>
  </si>
  <si>
    <t>Подраздел</t>
  </si>
  <si>
    <t>Целевая статья</t>
  </si>
  <si>
    <t>01</t>
  </si>
  <si>
    <t>02</t>
  </si>
  <si>
    <t>04</t>
  </si>
  <si>
    <t>03</t>
  </si>
  <si>
    <t>11</t>
  </si>
  <si>
    <t>13</t>
  </si>
  <si>
    <t>05</t>
  </si>
  <si>
    <t>07</t>
  </si>
  <si>
    <t>08</t>
  </si>
  <si>
    <t>Всего</t>
  </si>
  <si>
    <t>Обеспечение осуществления населением местного самоуправления</t>
  </si>
  <si>
    <t xml:space="preserve">Председатель Совета депутатов </t>
  </si>
  <si>
    <t>Глава Ленинского района</t>
  </si>
  <si>
    <t>Ленинского района города Челябинска</t>
  </si>
  <si>
    <t>к решению Совета депутатов</t>
  </si>
  <si>
    <t>300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</si>
  <si>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</si>
  <si>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</si>
  <si>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Обеспечение первичных мер пожарной безопасности</t>
  </si>
  <si>
    <t>Оказание поддержки добровольным формированиям населения по охране общественного порядка</t>
  </si>
  <si>
    <t>Содействие уполномоченным органам в профилактике терроризма и экстремизма</t>
  </si>
  <si>
    <t>09</t>
  </si>
  <si>
    <t>Содействие уполномоченным органам в предупреждении чрезвычайных ситуаций</t>
  </si>
  <si>
    <t xml:space="preserve">Организация выплаты пенсий за выслугу лет лицам, замещавшим должности муниципальной службы в органах местного самоуправления </t>
  </si>
  <si>
    <t>А. Е. Орел</t>
  </si>
  <si>
    <t>10 0 00 00000</t>
  </si>
  <si>
    <t>10 0 01 00000</t>
  </si>
  <si>
    <t>Финансирование расходов на 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</si>
  <si>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Финансирование расходов на содержание органов местного самоуправления (Закупка товаров, работ и услуг для обеспечения государственных (муниципальных) нужд)</t>
  </si>
  <si>
    <t>Финансирование расходов на содержание органов местного самоуправления (Иные бюджетные ассигнования)</t>
  </si>
  <si>
    <t>10 0 02 00000</t>
  </si>
  <si>
    <t>10 0 02 Л3023</t>
  </si>
  <si>
    <t>10 0 01 Л3073</t>
  </si>
  <si>
    <t>10 0 01 Л2043</t>
  </si>
  <si>
    <t>Группа вида расходов</t>
  </si>
  <si>
    <t>Опубликование нормативных правовых актов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</si>
  <si>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комитетов территориального общественного самоуправления (Закупка товаров, работ и услуг для обеспечения государственных (муниципальных) нужд)</t>
  </si>
  <si>
    <t>10 0 03 00000</t>
  </si>
  <si>
    <t>10 0 04 Л3043</t>
  </si>
  <si>
    <t>10 0 04 00000</t>
  </si>
  <si>
    <t>Мероприятия для детей и молодежи (Закупка товаров, работ и услуг для обеспечения государственных (муниципальных) нужд)</t>
  </si>
  <si>
    <t>10 0 05 00000</t>
  </si>
  <si>
    <t>10 0 05 Л3053</t>
  </si>
  <si>
    <t>10 0 06 Л3063</t>
  </si>
  <si>
    <t>10 0 06 00000</t>
  </si>
  <si>
    <t>10 0 07 00000</t>
  </si>
  <si>
    <t>10 0 07 Л9993</t>
  </si>
  <si>
    <t>Мероприятия в сфере культуры (Закупка товаров, работ и услуг для обеспечения государственных (муниципальных) нужд)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</si>
  <si>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</si>
  <si>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Не указано (Закупка товаров, работ и услуг для обеспечения государственных (муниципальных) нужд)</t>
  </si>
  <si>
    <t>10 0 08 00000</t>
  </si>
  <si>
    <t>10 0 08 Л9993</t>
  </si>
  <si>
    <t>10 0 09 00000</t>
  </si>
  <si>
    <t>10 0 09 Л9993</t>
  </si>
  <si>
    <t>10 0 10 00000</t>
  </si>
  <si>
    <t>10 0 10 Л9993</t>
  </si>
  <si>
    <t>20 0 00 00000</t>
  </si>
  <si>
    <t>20 0 01 00000</t>
  </si>
  <si>
    <t>20 0 01 Л9993</t>
  </si>
  <si>
    <t>20 0 02 00000</t>
  </si>
  <si>
    <t>20 0 02 Л9993</t>
  </si>
  <si>
    <t>20 0 03 00000</t>
  </si>
  <si>
    <t>20 0 03 Л9993</t>
  </si>
  <si>
    <t>Не указано (Социальное обеспечение и иные выплаты населению)</t>
  </si>
  <si>
    <t>01 0 00 00000</t>
  </si>
  <si>
    <t>01 0 00 Л2033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</si>
  <si>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</si>
  <si>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00 Л2113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</si>
  <si>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</si>
  <si>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00 Л2043</t>
  </si>
  <si>
    <t>02 0 00 00000</t>
  </si>
  <si>
    <t>02 0 00 Л2043</t>
  </si>
  <si>
    <t>08 0 00 00000</t>
  </si>
  <si>
    <t>08 0 00 Л9993</t>
  </si>
  <si>
    <t>Не указано (Иные бюджетные ассигнования)</t>
  </si>
  <si>
    <r>
      <t xml:space="preserve">Ленинского района города Челябинска                                                        </t>
    </r>
    <r>
      <rPr>
        <b/>
        <sz val="12"/>
        <rFont val="Times New Roman"/>
        <family val="1"/>
      </rPr>
      <t xml:space="preserve"> </t>
    </r>
  </si>
  <si>
    <t>Обеспечение деятельности комитетов территориального общественного самоуправления (Социальное обеспечение и иные выплаты населению)</t>
  </si>
  <si>
    <t>А.В. Рябенко</t>
  </si>
  <si>
    <t>6</t>
  </si>
  <si>
    <t xml:space="preserve">Организация и проведение спортивно-массовых мероприятий для различных групп населения </t>
  </si>
  <si>
    <t>40 0 00 00000</t>
  </si>
  <si>
    <t>40 0 00 Л4001</t>
  </si>
  <si>
    <t>Обеспечение деятельности подведомственных учреждений в органах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</si>
  <si>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0 03 Л2053</t>
  </si>
  <si>
    <t>Обеспечение деятельности подведомственных учреждений в органах местного самоуправления (Закупка товаров, работ и услуг для обеспечения государственных (муниципальных) нужд)</t>
  </si>
  <si>
    <t>Мероприятия в области спорта и физической культуры (Социальное обеспечение и иные выплаты населению)</t>
  </si>
  <si>
    <t>10 0 03 Л3033</t>
  </si>
  <si>
    <t>Благоустройство территории внутригородского района (Закупка товаров, работ и услуг для обеспечения государственных (муниципальных) нужд)</t>
  </si>
  <si>
    <t>30 0 F2 55553</t>
  </si>
  <si>
    <t>Расходы на реализацию приоритетного проекта "Формирование комфортной городской среды"</t>
  </si>
  <si>
    <t>Расходы на закупку товаров, работ и услуг для государственных (муниципальных) нужд по непрограммному направлению расходов</t>
  </si>
  <si>
    <t>30 0 F2 00000</t>
  </si>
  <si>
    <t>Федеральный проект "Формирование комфортной городской среды"</t>
  </si>
  <si>
    <t>Муниципальная программа "Повышение эффективности исполнения полномочий администрации Ленинского района города Челябинска"</t>
  </si>
  <si>
    <t>Муниципальная программа "Противодействие коррупции в Ленинском районе города Челябинска"</t>
  </si>
  <si>
    <t>Уплата прочих налогов, сборов</t>
  </si>
  <si>
    <t>08 0 00 Л9233</t>
  </si>
  <si>
    <t>Расходы на иные бюджетные ассигнования  по непрограммному направлению расходов. Выполнение других обязательств государства</t>
  </si>
  <si>
    <t>Повышение квалификации муниципальных служащих, в должностные обязанности которых входит участие в противодействии коррупции (Закупка товаров, работ и услуг для обеспечения государственных (муниципальных) нужд)</t>
  </si>
  <si>
    <t>ПРИЛОЖЕНИЕ 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</si>
  <si>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 классификации расходов бюджетов на 2024 год</t>
  </si>
  <si>
    <t>07 0 00 00000</t>
  </si>
  <si>
    <t>07 0 00 S9612</t>
  </si>
  <si>
    <t>Расходы на реализацию инициативных проектов за счет средств субсидии из областного бюджета по непрограммному направлению расходов</t>
  </si>
  <si>
    <t>Реализация инициативных проектов Ленинского района (Закупка товаров, работ и услуг для обеспечения государственных (муниципальных) нужд)</t>
  </si>
  <si>
    <t>Муниципальная программа "Развитие муниципальной службы в органах местного самоуправления Ленинскогог района города Челябинска"</t>
  </si>
  <si>
    <t>ПРИЛОЖЕНИЕ 1</t>
  </si>
  <si>
    <t>Ленинского района</t>
  </si>
  <si>
    <t>(новая редакция)</t>
  </si>
  <si>
    <r>
      <rPr>
        <b/>
        <i/>
        <sz val="12"/>
        <rFont val="Times New Roman"/>
        <family val="1"/>
      </rPr>
      <t xml:space="preserve">от </t>
    </r>
    <r>
      <rPr>
        <b/>
        <i/>
        <u val="single"/>
        <sz val="12"/>
        <rFont val="Times New Roman"/>
        <family val="1"/>
      </rPr>
      <t>21.12.2023 г.</t>
    </r>
    <r>
      <rPr>
        <b/>
        <i/>
        <sz val="12"/>
        <rFont val="Times New Roman"/>
        <family val="1"/>
      </rPr>
      <t xml:space="preserve"> №</t>
    </r>
    <r>
      <rPr>
        <b/>
        <i/>
        <u val="single"/>
        <sz val="12"/>
        <rFont val="Times New Roman"/>
        <family val="1"/>
      </rPr>
      <t xml:space="preserve"> 32/2</t>
    </r>
  </si>
  <si>
    <t>Содержание и благоустройство территории района (Ленинский внутригородской район) (Закупка товаров, работ и услуг для обеспечения государственных (муниципальных) нужд)</t>
  </si>
  <si>
    <t>10 0 03 72303</t>
  </si>
  <si>
    <t>10 0 03 72003</t>
  </si>
  <si>
    <t>Устройство проезда по адресу пос. Первоплановый, ул. Севастопольская (Ленинский внутригородской район) (Закупка товаров, работ и услуг для обеспечения государственных (муниципальных) нужд)</t>
  </si>
  <si>
    <r>
      <t>от</t>
    </r>
    <r>
      <rPr>
        <i/>
        <u val="single"/>
        <sz val="12"/>
        <color indexed="8"/>
        <rFont val="Times New Roman"/>
        <family val="1"/>
      </rPr>
      <t>29.02.2024 г.</t>
    </r>
    <r>
      <rPr>
        <i/>
        <sz val="12"/>
        <color indexed="8"/>
        <rFont val="Times New Roman"/>
        <family val="1"/>
      </rPr>
      <t xml:space="preserve"> №</t>
    </r>
    <r>
      <rPr>
        <i/>
        <u val="single"/>
        <sz val="12"/>
        <color indexed="8"/>
        <rFont val="Times New Roman"/>
        <family val="1"/>
      </rPr>
      <t>33/3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</si>
</sst>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"/>
    <numFmt numFmtId="176" formatCode="0.0"/>
    <numFmt numFmtId="177" formatCode="#,##0.0000"/>
    <numFmt numFmtId="17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175" fontId="4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>
      <alignment/>
    </xf>
    <xf numFmtId="49" fontId="7" fillId="0" borderId="0" xfId="53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wrapText="1"/>
    </xf>
    <xf numFmtId="2" fontId="3" fillId="0" borderId="10" xfId="0" applyNumberFormat="1" applyFont="1" applyFill="1" applyBorder="1" applyAlignment="1" applyProtection="1">
      <alignment horizontal="left" wrapText="1"/>
      <protection locked="0"/>
    </xf>
    <xf numFmtId="49" fontId="3" fillId="0" borderId="10" xfId="0" applyNumberFormat="1" applyFont="1" applyFill="1" applyBorder="1" applyAlignment="1" applyProtection="1">
      <alignment horizontal="left"/>
      <protection/>
    </xf>
    <xf numFmtId="175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 quotePrefix="1">
      <alignment wrapText="1"/>
    </xf>
    <xf numFmtId="175" fontId="4" fillId="0" borderId="0" xfId="0" applyNumberFormat="1" applyFont="1" applyFill="1" applyAlignment="1" quotePrefix="1">
      <alignment wrapText="1"/>
    </xf>
    <xf numFmtId="0" fontId="4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11" fontId="3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75" fontId="3" fillId="0" borderId="10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 applyProtection="1">
      <alignment horizontal="left" wrapText="1"/>
      <protection locked="0"/>
    </xf>
    <xf numFmtId="175" fontId="3" fillId="33" borderId="10" xfId="0" applyNumberFormat="1" applyFont="1" applyFill="1" applyBorder="1" applyAlignment="1">
      <alignment/>
    </xf>
    <xf numFmtId="175" fontId="52" fillId="0" borderId="0" xfId="0" applyNumberFormat="1" applyFont="1" applyAlignment="1" quotePrefix="1">
      <alignment horizontal="right" wrapText="1"/>
    </xf>
    <xf numFmtId="175" fontId="53" fillId="0" borderId="0" xfId="0" applyNumberFormat="1" applyFont="1" applyAlignment="1" quotePrefix="1">
      <alignment horizontal="right" wrapText="1"/>
    </xf>
    <xf numFmtId="0" fontId="6" fillId="33" borderId="0" xfId="53" applyFont="1" applyFill="1" applyAlignment="1">
      <alignment horizontal="right" vertical="center"/>
      <protection/>
    </xf>
    <xf numFmtId="0" fontId="6" fillId="0" borderId="0" xfId="53" applyFont="1" applyAlignment="1">
      <alignment horizontal="right" vertical="center"/>
      <protection/>
    </xf>
    <xf numFmtId="0" fontId="10" fillId="0" borderId="0" xfId="53" applyFont="1" applyAlignment="1" quotePrefix="1">
      <alignment horizontal="right" vertical="center"/>
      <protection/>
    </xf>
    <xf numFmtId="0" fontId="11" fillId="0" borderId="0" xfId="53" applyFont="1" applyAlignment="1" quotePrefix="1">
      <alignment horizontal="right" vertical="center"/>
      <protection/>
    </xf>
    <xf numFmtId="49" fontId="7" fillId="0" borderId="0" xfId="0" applyNumberFormat="1" applyFont="1" applyFill="1" applyAlignment="1" quotePrefix="1">
      <alignment horizontal="right" wrapText="1"/>
    </xf>
    <xf numFmtId="174" fontId="7" fillId="0" borderId="0" xfId="0" applyNumberFormat="1" applyFont="1" applyFill="1" applyAlignment="1">
      <alignment horizontal="center" wrapText="1"/>
    </xf>
    <xf numFmtId="0" fontId="32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73">
      <selection activeCell="A1" sqref="A1:F84"/>
    </sheetView>
  </sheetViews>
  <sheetFormatPr defaultColWidth="9.140625" defaultRowHeight="15"/>
  <cols>
    <col min="1" max="1" width="33.00390625" style="28" customWidth="1"/>
    <col min="2" max="2" width="14.140625" style="28" customWidth="1"/>
    <col min="3" max="3" width="11.140625" style="28" customWidth="1"/>
    <col min="4" max="5" width="8.28125" style="28" customWidth="1"/>
    <col min="6" max="6" width="14.28125" style="29" customWidth="1"/>
    <col min="7" max="16384" width="9.140625" style="13" customWidth="1"/>
  </cols>
  <sheetData>
    <row r="1" spans="1:6" ht="15.75" customHeight="1">
      <c r="A1" s="36" t="s">
        <v>132</v>
      </c>
      <c r="B1" s="36"/>
      <c r="C1" s="36"/>
      <c r="D1" s="36"/>
      <c r="E1" s="36"/>
      <c r="F1" s="36"/>
    </row>
    <row r="2" spans="1:6" ht="15.75">
      <c r="A2" s="36" t="s">
        <v>40</v>
      </c>
      <c r="B2" s="36"/>
      <c r="C2" s="36"/>
      <c r="D2" s="36"/>
      <c r="E2" s="36"/>
      <c r="F2" s="36"/>
    </row>
    <row r="3" spans="1:6" ht="15.75">
      <c r="A3" s="36" t="s">
        <v>39</v>
      </c>
      <c r="B3" s="36"/>
      <c r="C3" s="36"/>
      <c r="D3" s="36"/>
      <c r="E3" s="36"/>
      <c r="F3" s="36"/>
    </row>
    <row r="4" spans="1:6" ht="15.75">
      <c r="A4" s="37" t="s">
        <v>140</v>
      </c>
      <c r="B4" s="37"/>
      <c r="C4" s="37"/>
      <c r="D4" s="37"/>
      <c r="E4" s="37"/>
      <c r="F4" s="37"/>
    </row>
    <row r="6" spans="1:6" ht="15.75">
      <c r="A6" s="38" t="s">
        <v>125</v>
      </c>
      <c r="B6" s="38"/>
      <c r="C6" s="38"/>
      <c r="D6" s="38"/>
      <c r="E6" s="38"/>
      <c r="F6" s="38"/>
    </row>
    <row r="7" spans="1:6" ht="15.75">
      <c r="A7" s="39" t="s">
        <v>40</v>
      </c>
      <c r="B7" s="39"/>
      <c r="C7" s="39"/>
      <c r="D7" s="39"/>
      <c r="E7" s="39"/>
      <c r="F7" s="39"/>
    </row>
    <row r="8" spans="1:6" ht="15.75">
      <c r="A8" s="39" t="s">
        <v>133</v>
      </c>
      <c r="B8" s="39"/>
      <c r="C8" s="39"/>
      <c r="D8" s="39"/>
      <c r="E8" s="39"/>
      <c r="F8" s="39"/>
    </row>
    <row r="9" spans="1:6" ht="15.75">
      <c r="A9" s="39" t="s">
        <v>22</v>
      </c>
      <c r="B9" s="39"/>
      <c r="C9" s="39"/>
      <c r="D9" s="39"/>
      <c r="E9" s="39"/>
      <c r="F9" s="39"/>
    </row>
    <row r="10" spans="1:6" ht="15.75">
      <c r="A10" s="40" t="s">
        <v>135</v>
      </c>
      <c r="B10" s="40"/>
      <c r="C10" s="40"/>
      <c r="D10" s="40"/>
      <c r="E10" s="40"/>
      <c r="F10" s="40"/>
    </row>
    <row r="11" spans="1:6" ht="15.75">
      <c r="A11" s="41" t="s">
        <v>134</v>
      </c>
      <c r="B11" s="41"/>
      <c r="C11" s="41"/>
      <c r="D11" s="41"/>
      <c r="E11" s="41"/>
      <c r="F11" s="41"/>
    </row>
    <row r="14" spans="1:6" s="16" customFormat="1" ht="12.75" customHeight="1">
      <c r="A14" s="42"/>
      <c r="B14" s="42"/>
      <c r="C14" s="42"/>
      <c r="D14" s="42"/>
      <c r="E14" s="42"/>
      <c r="F14" s="42"/>
    </row>
    <row r="15" spans="1:6" s="16" customFormat="1" ht="47.25" customHeight="1">
      <c r="A15" s="43" t="s">
        <v>126</v>
      </c>
      <c r="B15" s="44"/>
      <c r="C15" s="44"/>
      <c r="D15" s="44"/>
      <c r="E15" s="44"/>
      <c r="F15" s="44"/>
    </row>
    <row r="16" spans="1:6" s="16" customFormat="1" ht="14.25">
      <c r="A16" s="14"/>
      <c r="B16" s="14"/>
      <c r="C16" s="14"/>
      <c r="D16" s="14"/>
      <c r="E16" s="14"/>
      <c r="F16" s="15"/>
    </row>
    <row r="17" spans="1:6" s="16" customFormat="1" ht="14.25" customHeight="1">
      <c r="A17" s="53" t="s">
        <v>17</v>
      </c>
      <c r="B17" s="46" t="s">
        <v>25</v>
      </c>
      <c r="C17" s="46" t="s">
        <v>60</v>
      </c>
      <c r="D17" s="46" t="s">
        <v>23</v>
      </c>
      <c r="E17" s="46" t="s">
        <v>24</v>
      </c>
      <c r="F17" s="48" t="s">
        <v>3</v>
      </c>
    </row>
    <row r="18" spans="1:6" s="16" customFormat="1" ht="30" customHeight="1">
      <c r="A18" s="54"/>
      <c r="B18" s="47"/>
      <c r="C18" s="47"/>
      <c r="D18" s="47"/>
      <c r="E18" s="47"/>
      <c r="F18" s="49"/>
    </row>
    <row r="19" spans="1:6" s="19" customFormat="1" ht="28.5" hidden="1">
      <c r="A19" s="18" t="s">
        <v>0</v>
      </c>
      <c r="B19" s="18" t="s">
        <v>1</v>
      </c>
      <c r="C19" s="18" t="s">
        <v>14</v>
      </c>
      <c r="D19" s="17" t="s">
        <v>16</v>
      </c>
      <c r="E19" s="18" t="s">
        <v>2</v>
      </c>
      <c r="F19" s="1" t="s">
        <v>3</v>
      </c>
    </row>
    <row r="20" spans="1:6" s="21" customFormat="1" ht="14.25">
      <c r="A20" s="17" t="s">
        <v>7</v>
      </c>
      <c r="B20" s="17" t="s">
        <v>9</v>
      </c>
      <c r="C20" s="17" t="s">
        <v>13</v>
      </c>
      <c r="D20" s="20" t="s">
        <v>12</v>
      </c>
      <c r="E20" s="20" t="s">
        <v>15</v>
      </c>
      <c r="F20" s="20" t="s">
        <v>104</v>
      </c>
    </row>
    <row r="21" spans="1:6" ht="78.75" customHeight="1">
      <c r="A21" s="9" t="s">
        <v>119</v>
      </c>
      <c r="B21" s="3" t="s">
        <v>51</v>
      </c>
      <c r="C21" s="3" t="s">
        <v>4</v>
      </c>
      <c r="D21" s="3" t="s">
        <v>4</v>
      </c>
      <c r="E21" s="3" t="s">
        <v>4</v>
      </c>
      <c r="F21" s="11">
        <f>F22+F27+F30+F37+F39+F41+F44+F46+F49+F51</f>
        <v>167949.60000000003</v>
      </c>
    </row>
    <row r="22" spans="1:6" ht="48" customHeight="1">
      <c r="A22" s="12" t="s">
        <v>19</v>
      </c>
      <c r="B22" s="3" t="s">
        <v>52</v>
      </c>
      <c r="C22" s="3" t="s">
        <v>4</v>
      </c>
      <c r="D22" s="3" t="s">
        <v>4</v>
      </c>
      <c r="E22" s="3" t="s">
        <v>4</v>
      </c>
      <c r="F22" s="11">
        <f>F23+F24+F25+F26</f>
        <v>65204.1</v>
      </c>
    </row>
    <row r="23" spans="1:6" ht="162.75" customHeight="1">
      <c r="A23" s="9" t="s">
        <v>53</v>
      </c>
      <c r="B23" s="3" t="s">
        <v>59</v>
      </c>
      <c r="C23" s="3" t="s">
        <v>6</v>
      </c>
      <c r="D23" s="3" t="s">
        <v>26</v>
      </c>
      <c r="E23" s="3" t="s">
        <v>28</v>
      </c>
      <c r="F23" s="11">
        <f>50361.3+6043.7</f>
        <v>56405</v>
      </c>
    </row>
    <row r="24" spans="1:6" ht="88.5" customHeight="1">
      <c r="A24" s="9" t="s">
        <v>54</v>
      </c>
      <c r="B24" s="3" t="s">
        <v>59</v>
      </c>
      <c r="C24" s="3" t="s">
        <v>8</v>
      </c>
      <c r="D24" s="3" t="s">
        <v>26</v>
      </c>
      <c r="E24" s="3" t="s">
        <v>28</v>
      </c>
      <c r="F24" s="11">
        <v>8489.1</v>
      </c>
    </row>
    <row r="25" spans="1:6" ht="61.5" customHeight="1">
      <c r="A25" s="9" t="s">
        <v>55</v>
      </c>
      <c r="B25" s="3" t="s">
        <v>59</v>
      </c>
      <c r="C25" s="3" t="s">
        <v>11</v>
      </c>
      <c r="D25" s="3" t="s">
        <v>26</v>
      </c>
      <c r="E25" s="3" t="s">
        <v>28</v>
      </c>
      <c r="F25" s="11">
        <v>10</v>
      </c>
    </row>
    <row r="26" spans="1:6" ht="90" customHeight="1">
      <c r="A26" s="9" t="s">
        <v>61</v>
      </c>
      <c r="B26" s="3" t="s">
        <v>58</v>
      </c>
      <c r="C26" s="3" t="s">
        <v>8</v>
      </c>
      <c r="D26" s="3" t="s">
        <v>26</v>
      </c>
      <c r="E26" s="3" t="s">
        <v>28</v>
      </c>
      <c r="F26" s="11">
        <v>300</v>
      </c>
    </row>
    <row r="27" spans="1:6" ht="43.5" customHeight="1">
      <c r="A27" s="9" t="s">
        <v>36</v>
      </c>
      <c r="B27" s="3" t="s">
        <v>56</v>
      </c>
      <c r="C27" s="2"/>
      <c r="D27" s="3"/>
      <c r="E27" s="2"/>
      <c r="F27" s="11">
        <f>F28+F29</f>
        <v>967.1</v>
      </c>
    </row>
    <row r="28" spans="1:6" ht="88.5" customHeight="1">
      <c r="A28" s="9" t="s">
        <v>62</v>
      </c>
      <c r="B28" s="3" t="s">
        <v>57</v>
      </c>
      <c r="C28" s="3" t="s">
        <v>8</v>
      </c>
      <c r="D28" s="3" t="s">
        <v>26</v>
      </c>
      <c r="E28" s="3" t="s">
        <v>31</v>
      </c>
      <c r="F28" s="11">
        <v>25</v>
      </c>
    </row>
    <row r="29" spans="1:6" ht="75" customHeight="1">
      <c r="A29" s="9" t="s">
        <v>102</v>
      </c>
      <c r="B29" s="3" t="s">
        <v>57</v>
      </c>
      <c r="C29" s="3" t="s">
        <v>41</v>
      </c>
      <c r="D29" s="3" t="s">
        <v>26</v>
      </c>
      <c r="E29" s="3" t="s">
        <v>31</v>
      </c>
      <c r="F29" s="11">
        <v>942.1</v>
      </c>
    </row>
    <row r="30" spans="1:6" ht="58.5" customHeight="1">
      <c r="A30" s="12" t="s">
        <v>18</v>
      </c>
      <c r="B30" s="3" t="s">
        <v>63</v>
      </c>
      <c r="C30" s="3"/>
      <c r="D30" s="3"/>
      <c r="E30" s="2"/>
      <c r="F30" s="11">
        <f>F31+F32+F33+F34+F36+F35</f>
        <v>94292.70000000001</v>
      </c>
    </row>
    <row r="31" spans="1:6" ht="163.5" customHeight="1">
      <c r="A31" s="22" t="s">
        <v>108</v>
      </c>
      <c r="B31" s="3" t="s">
        <v>109</v>
      </c>
      <c r="C31" s="3" t="s">
        <v>6</v>
      </c>
      <c r="D31" s="3" t="s">
        <v>32</v>
      </c>
      <c r="E31" s="3" t="s">
        <v>29</v>
      </c>
      <c r="F31" s="11">
        <f>16470+1976.4</f>
        <v>18446.4</v>
      </c>
    </row>
    <row r="32" spans="1:6" ht="90">
      <c r="A32" s="12" t="s">
        <v>110</v>
      </c>
      <c r="B32" s="3" t="s">
        <v>109</v>
      </c>
      <c r="C32" s="3" t="s">
        <v>8</v>
      </c>
      <c r="D32" s="3" t="s">
        <v>32</v>
      </c>
      <c r="E32" s="3" t="s">
        <v>29</v>
      </c>
      <c r="F32" s="11">
        <f>2253.3+620.9</f>
        <v>2874.2000000000003</v>
      </c>
    </row>
    <row r="33" spans="1:6" ht="15">
      <c r="A33" s="12" t="s">
        <v>121</v>
      </c>
      <c r="B33" s="3" t="s">
        <v>109</v>
      </c>
      <c r="C33" s="3" t="s">
        <v>11</v>
      </c>
      <c r="D33" s="3" t="s">
        <v>32</v>
      </c>
      <c r="E33" s="3" t="s">
        <v>29</v>
      </c>
      <c r="F33" s="11">
        <v>14.2</v>
      </c>
    </row>
    <row r="34" spans="1:6" ht="78.75" customHeight="1">
      <c r="A34" s="12" t="s">
        <v>113</v>
      </c>
      <c r="B34" s="3" t="s">
        <v>112</v>
      </c>
      <c r="C34" s="3" t="s">
        <v>8</v>
      </c>
      <c r="D34" s="3" t="s">
        <v>32</v>
      </c>
      <c r="E34" s="3" t="s">
        <v>29</v>
      </c>
      <c r="F34" s="11">
        <f>42360.8-2069.9+12054.2</f>
        <v>52345.100000000006</v>
      </c>
    </row>
    <row r="35" spans="1:6" ht="105">
      <c r="A35" s="12" t="s">
        <v>139</v>
      </c>
      <c r="B35" s="3" t="s">
        <v>138</v>
      </c>
      <c r="C35" s="3" t="s">
        <v>8</v>
      </c>
      <c r="D35" s="3" t="s">
        <v>32</v>
      </c>
      <c r="E35" s="3" t="s">
        <v>29</v>
      </c>
      <c r="F35" s="11">
        <v>612.8</v>
      </c>
    </row>
    <row r="36" spans="1:6" ht="90">
      <c r="A36" s="12" t="s">
        <v>136</v>
      </c>
      <c r="B36" s="3" t="s">
        <v>137</v>
      </c>
      <c r="C36" s="3" t="s">
        <v>8</v>
      </c>
      <c r="D36" s="3" t="s">
        <v>32</v>
      </c>
      <c r="E36" s="3" t="s">
        <v>29</v>
      </c>
      <c r="F36" s="11">
        <v>20000</v>
      </c>
    </row>
    <row r="37" spans="1:6" ht="30" customHeight="1">
      <c r="A37" s="12" t="s">
        <v>20</v>
      </c>
      <c r="B37" s="3" t="s">
        <v>65</v>
      </c>
      <c r="C37" s="3"/>
      <c r="D37" s="3"/>
      <c r="E37" s="3"/>
      <c r="F37" s="11">
        <f>F38</f>
        <v>620</v>
      </c>
    </row>
    <row r="38" spans="1:6" ht="72" customHeight="1">
      <c r="A38" s="12" t="s">
        <v>66</v>
      </c>
      <c r="B38" s="3" t="s">
        <v>64</v>
      </c>
      <c r="C38" s="3" t="s">
        <v>8</v>
      </c>
      <c r="D38" s="3" t="s">
        <v>33</v>
      </c>
      <c r="E38" s="3" t="s">
        <v>33</v>
      </c>
      <c r="F38" s="35">
        <v>620</v>
      </c>
    </row>
    <row r="39" spans="1:6" ht="43.5" customHeight="1">
      <c r="A39" s="12" t="s">
        <v>21</v>
      </c>
      <c r="B39" s="3" t="s">
        <v>67</v>
      </c>
      <c r="C39" s="3"/>
      <c r="D39" s="4"/>
      <c r="E39" s="3"/>
      <c r="F39" s="11">
        <f>F40</f>
        <v>5826.1</v>
      </c>
    </row>
    <row r="40" spans="1:6" ht="58.5" customHeight="1">
      <c r="A40" s="12" t="s">
        <v>73</v>
      </c>
      <c r="B40" s="3" t="s">
        <v>68</v>
      </c>
      <c r="C40" s="3" t="s">
        <v>8</v>
      </c>
      <c r="D40" s="10" t="s">
        <v>34</v>
      </c>
      <c r="E40" s="3" t="s">
        <v>26</v>
      </c>
      <c r="F40" s="11">
        <v>5826.1</v>
      </c>
    </row>
    <row r="41" spans="1:6" ht="52.5" customHeight="1">
      <c r="A41" s="12" t="s">
        <v>105</v>
      </c>
      <c r="B41" s="3" t="s">
        <v>70</v>
      </c>
      <c r="C41" s="3"/>
      <c r="D41" s="4"/>
      <c r="E41" s="3"/>
      <c r="F41" s="11">
        <f>F42+F43</f>
        <v>765</v>
      </c>
    </row>
    <row r="42" spans="1:6" ht="75" customHeight="1">
      <c r="A42" s="12" t="s">
        <v>74</v>
      </c>
      <c r="B42" s="3" t="s">
        <v>69</v>
      </c>
      <c r="C42" s="3" t="s">
        <v>8</v>
      </c>
      <c r="D42" s="4">
        <v>11</v>
      </c>
      <c r="E42" s="3" t="s">
        <v>27</v>
      </c>
      <c r="F42" s="11">
        <v>665</v>
      </c>
    </row>
    <row r="43" spans="1:6" ht="60">
      <c r="A43" s="12" t="s">
        <v>111</v>
      </c>
      <c r="B43" s="3" t="s">
        <v>69</v>
      </c>
      <c r="C43" s="3" t="s">
        <v>41</v>
      </c>
      <c r="D43" s="4">
        <v>11</v>
      </c>
      <c r="E43" s="3" t="s">
        <v>27</v>
      </c>
      <c r="F43" s="11">
        <v>100</v>
      </c>
    </row>
    <row r="44" spans="1:6" ht="30.75" customHeight="1">
      <c r="A44" s="12" t="s">
        <v>44</v>
      </c>
      <c r="B44" s="3" t="s">
        <v>71</v>
      </c>
      <c r="C44" s="3"/>
      <c r="D44" s="4"/>
      <c r="E44" s="3"/>
      <c r="F44" s="11">
        <f>F45</f>
        <v>11</v>
      </c>
    </row>
    <row r="45" spans="1:6" ht="59.25" customHeight="1">
      <c r="A45" s="12" t="s">
        <v>75</v>
      </c>
      <c r="B45" s="3" t="s">
        <v>72</v>
      </c>
      <c r="C45" s="3" t="s">
        <v>8</v>
      </c>
      <c r="D45" s="10" t="s">
        <v>26</v>
      </c>
      <c r="E45" s="3" t="s">
        <v>31</v>
      </c>
      <c r="F45" s="11">
        <v>11</v>
      </c>
    </row>
    <row r="46" spans="1:6" ht="58.5" customHeight="1">
      <c r="A46" s="12" t="s">
        <v>45</v>
      </c>
      <c r="B46" s="3" t="s">
        <v>76</v>
      </c>
      <c r="C46" s="3"/>
      <c r="D46" s="4"/>
      <c r="E46" s="3"/>
      <c r="F46" s="11">
        <f>F47+F48</f>
        <v>241.1</v>
      </c>
    </row>
    <row r="47" spans="1:6" ht="57.75" customHeight="1">
      <c r="A47" s="12" t="s">
        <v>75</v>
      </c>
      <c r="B47" s="3" t="s">
        <v>77</v>
      </c>
      <c r="C47" s="3" t="s">
        <v>8</v>
      </c>
      <c r="D47" s="10" t="s">
        <v>26</v>
      </c>
      <c r="E47" s="3" t="s">
        <v>31</v>
      </c>
      <c r="F47" s="11">
        <v>35</v>
      </c>
    </row>
    <row r="48" spans="1:6" ht="44.25" customHeight="1">
      <c r="A48" s="12" t="s">
        <v>89</v>
      </c>
      <c r="B48" s="3" t="s">
        <v>77</v>
      </c>
      <c r="C48" s="3" t="s">
        <v>41</v>
      </c>
      <c r="D48" s="10" t="s">
        <v>26</v>
      </c>
      <c r="E48" s="3" t="s">
        <v>31</v>
      </c>
      <c r="F48" s="11">
        <v>206.1</v>
      </c>
    </row>
    <row r="49" spans="1:6" ht="45.75" customHeight="1">
      <c r="A49" s="12" t="s">
        <v>46</v>
      </c>
      <c r="B49" s="3" t="s">
        <v>78</v>
      </c>
      <c r="C49" s="3"/>
      <c r="D49" s="4"/>
      <c r="E49" s="3"/>
      <c r="F49" s="11">
        <f>F50</f>
        <v>6</v>
      </c>
    </row>
    <row r="50" spans="1:6" ht="58.5" customHeight="1">
      <c r="A50" s="12" t="s">
        <v>75</v>
      </c>
      <c r="B50" s="3" t="s">
        <v>79</v>
      </c>
      <c r="C50" s="3" t="s">
        <v>8</v>
      </c>
      <c r="D50" s="10" t="s">
        <v>26</v>
      </c>
      <c r="E50" s="3" t="s">
        <v>31</v>
      </c>
      <c r="F50" s="11">
        <v>6</v>
      </c>
    </row>
    <row r="51" spans="1:6" ht="43.5" customHeight="1">
      <c r="A51" s="12" t="s">
        <v>48</v>
      </c>
      <c r="B51" s="3" t="s">
        <v>80</v>
      </c>
      <c r="C51" s="3"/>
      <c r="D51" s="4"/>
      <c r="E51" s="3"/>
      <c r="F51" s="11">
        <f>F52</f>
        <v>16.5</v>
      </c>
    </row>
    <row r="52" spans="1:6" ht="56.25" customHeight="1">
      <c r="A52" s="12" t="s">
        <v>75</v>
      </c>
      <c r="B52" s="3" t="s">
        <v>81</v>
      </c>
      <c r="C52" s="3" t="s">
        <v>8</v>
      </c>
      <c r="D52" s="10" t="s">
        <v>29</v>
      </c>
      <c r="E52" s="3" t="s">
        <v>47</v>
      </c>
      <c r="F52" s="11">
        <v>16.5</v>
      </c>
    </row>
    <row r="53" spans="1:6" ht="59.25" customHeight="1">
      <c r="A53" s="12" t="s">
        <v>131</v>
      </c>
      <c r="B53" s="3" t="s">
        <v>82</v>
      </c>
      <c r="C53" s="3" t="s">
        <v>4</v>
      </c>
      <c r="D53" s="3" t="s">
        <v>4</v>
      </c>
      <c r="E53" s="3" t="s">
        <v>4</v>
      </c>
      <c r="F53" s="11">
        <f>F54+F56+F59</f>
        <v>1543.5</v>
      </c>
    </row>
    <row r="54" spans="1:6" ht="42.75" customHeight="1">
      <c r="A54" s="12" t="s">
        <v>42</v>
      </c>
      <c r="B54" s="3" t="s">
        <v>83</v>
      </c>
      <c r="C54" s="3"/>
      <c r="D54" s="4"/>
      <c r="E54" s="3"/>
      <c r="F54" s="11">
        <f>F55</f>
        <v>52</v>
      </c>
    </row>
    <row r="55" spans="1:7" ht="60" customHeight="1">
      <c r="A55" s="12" t="s">
        <v>75</v>
      </c>
      <c r="B55" s="3" t="s">
        <v>84</v>
      </c>
      <c r="C55" s="3" t="s">
        <v>8</v>
      </c>
      <c r="D55" s="10" t="s">
        <v>26</v>
      </c>
      <c r="E55" s="3" t="s">
        <v>28</v>
      </c>
      <c r="F55" s="30">
        <v>52</v>
      </c>
      <c r="G55" s="34"/>
    </row>
    <row r="56" spans="1:6" ht="44.25" customHeight="1">
      <c r="A56" s="12" t="s">
        <v>43</v>
      </c>
      <c r="B56" s="3" t="s">
        <v>85</v>
      </c>
      <c r="C56" s="3"/>
      <c r="D56" s="4"/>
      <c r="E56" s="3"/>
      <c r="F56" s="11">
        <f>F57+F58</f>
        <v>109.2</v>
      </c>
    </row>
    <row r="57" spans="1:6" ht="60" customHeight="1">
      <c r="A57" s="12" t="s">
        <v>75</v>
      </c>
      <c r="B57" s="3" t="s">
        <v>86</v>
      </c>
      <c r="C57" s="3" t="s">
        <v>8</v>
      </c>
      <c r="D57" s="10" t="s">
        <v>26</v>
      </c>
      <c r="E57" s="3" t="s">
        <v>29</v>
      </c>
      <c r="F57" s="11">
        <v>8.8</v>
      </c>
    </row>
    <row r="58" spans="1:6" ht="60" customHeight="1">
      <c r="A58" s="12" t="s">
        <v>75</v>
      </c>
      <c r="B58" s="3" t="s">
        <v>86</v>
      </c>
      <c r="C58" s="3" t="s">
        <v>8</v>
      </c>
      <c r="D58" s="10" t="s">
        <v>26</v>
      </c>
      <c r="E58" s="3" t="s">
        <v>28</v>
      </c>
      <c r="F58" s="11">
        <v>100.4</v>
      </c>
    </row>
    <row r="59" spans="1:6" ht="59.25" customHeight="1">
      <c r="A59" s="12" t="s">
        <v>49</v>
      </c>
      <c r="B59" s="3" t="s">
        <v>87</v>
      </c>
      <c r="C59" s="3"/>
      <c r="D59" s="4"/>
      <c r="E59" s="2"/>
      <c r="F59" s="11">
        <f>F60</f>
        <v>1382.3</v>
      </c>
    </row>
    <row r="60" spans="1:6" ht="42" customHeight="1">
      <c r="A60" s="12" t="s">
        <v>89</v>
      </c>
      <c r="B60" s="3" t="s">
        <v>88</v>
      </c>
      <c r="C60" s="3" t="s">
        <v>41</v>
      </c>
      <c r="D60" s="4">
        <v>10</v>
      </c>
      <c r="E60" s="3" t="s">
        <v>26</v>
      </c>
      <c r="F60" s="11">
        <v>1382.3</v>
      </c>
    </row>
    <row r="61" spans="1:6" ht="45" customHeight="1">
      <c r="A61" s="32" t="s">
        <v>118</v>
      </c>
      <c r="B61" s="3" t="s">
        <v>117</v>
      </c>
      <c r="C61" s="3"/>
      <c r="D61" s="4"/>
      <c r="E61" s="3"/>
      <c r="F61" s="11">
        <f>F62</f>
        <v>41396.7</v>
      </c>
    </row>
    <row r="62" spans="1:6" ht="60" customHeight="1">
      <c r="A62" s="32" t="s">
        <v>115</v>
      </c>
      <c r="B62" s="3" t="s">
        <v>114</v>
      </c>
      <c r="C62" s="3" t="s">
        <v>8</v>
      </c>
      <c r="D62" s="10" t="s">
        <v>32</v>
      </c>
      <c r="E62" s="3" t="s">
        <v>29</v>
      </c>
      <c r="F62" s="11">
        <v>41396.7</v>
      </c>
    </row>
    <row r="63" spans="1:6" ht="60">
      <c r="A63" s="31" t="s">
        <v>120</v>
      </c>
      <c r="B63" s="3" t="s">
        <v>106</v>
      </c>
      <c r="C63" s="3"/>
      <c r="D63" s="10"/>
      <c r="E63" s="10"/>
      <c r="F63" s="35">
        <f>F64+F65</f>
        <v>23.6</v>
      </c>
    </row>
    <row r="64" spans="1:6" ht="120">
      <c r="A64" s="31" t="s">
        <v>124</v>
      </c>
      <c r="B64" s="3" t="s">
        <v>107</v>
      </c>
      <c r="C64" s="3" t="s">
        <v>8</v>
      </c>
      <c r="D64" s="10" t="s">
        <v>26</v>
      </c>
      <c r="E64" s="10" t="s">
        <v>29</v>
      </c>
      <c r="F64" s="11">
        <v>9.6</v>
      </c>
    </row>
    <row r="65" spans="1:6" ht="120">
      <c r="A65" s="31" t="s">
        <v>124</v>
      </c>
      <c r="B65" s="3" t="s">
        <v>107</v>
      </c>
      <c r="C65" s="3" t="s">
        <v>8</v>
      </c>
      <c r="D65" s="10" t="s">
        <v>26</v>
      </c>
      <c r="E65" s="10" t="s">
        <v>28</v>
      </c>
      <c r="F65" s="11">
        <v>14</v>
      </c>
    </row>
    <row r="66" spans="1:6" ht="148.5" customHeight="1">
      <c r="A66" s="12" t="s">
        <v>5</v>
      </c>
      <c r="B66" s="3" t="s">
        <v>90</v>
      </c>
      <c r="C66" s="3"/>
      <c r="D66" s="4"/>
      <c r="E66" s="3"/>
      <c r="F66" s="11">
        <f>F67+F68+F69</f>
        <v>10780.7</v>
      </c>
    </row>
    <row r="67" spans="1:6" ht="145.5" customHeight="1">
      <c r="A67" s="12" t="s">
        <v>92</v>
      </c>
      <c r="B67" s="3" t="s">
        <v>91</v>
      </c>
      <c r="C67" s="3" t="s">
        <v>6</v>
      </c>
      <c r="D67" s="10" t="s">
        <v>26</v>
      </c>
      <c r="E67" s="3" t="s">
        <v>27</v>
      </c>
      <c r="F67" s="11">
        <f>3489.9+418.7</f>
        <v>3908.6</v>
      </c>
    </row>
    <row r="68" spans="1:6" ht="148.5" customHeight="1">
      <c r="A68" s="22" t="s">
        <v>94</v>
      </c>
      <c r="B68" s="3" t="s">
        <v>93</v>
      </c>
      <c r="C68" s="3" t="s">
        <v>6</v>
      </c>
      <c r="D68" s="10" t="s">
        <v>26</v>
      </c>
      <c r="E68" s="3" t="s">
        <v>29</v>
      </c>
      <c r="F68" s="11">
        <f>2050.3+246.1</f>
        <v>2296.4</v>
      </c>
    </row>
    <row r="69" spans="1:6" ht="165" customHeight="1">
      <c r="A69" s="9" t="s">
        <v>53</v>
      </c>
      <c r="B69" s="3" t="s">
        <v>95</v>
      </c>
      <c r="C69" s="3" t="s">
        <v>6</v>
      </c>
      <c r="D69" s="10" t="s">
        <v>26</v>
      </c>
      <c r="E69" s="3" t="s">
        <v>29</v>
      </c>
      <c r="F69" s="11">
        <f>4085.4+490.3</f>
        <v>4575.7</v>
      </c>
    </row>
    <row r="70" spans="1:6" ht="75.75" customHeight="1">
      <c r="A70" s="9" t="s">
        <v>116</v>
      </c>
      <c r="B70" s="3" t="s">
        <v>96</v>
      </c>
      <c r="C70" s="3"/>
      <c r="D70" s="10"/>
      <c r="E70" s="3"/>
      <c r="F70" s="11">
        <f>F71</f>
        <v>824.2</v>
      </c>
    </row>
    <row r="71" spans="1:6" ht="95.25" customHeight="1">
      <c r="A71" s="9" t="s">
        <v>54</v>
      </c>
      <c r="B71" s="3" t="s">
        <v>97</v>
      </c>
      <c r="C71" s="3" t="s">
        <v>8</v>
      </c>
      <c r="D71" s="10" t="s">
        <v>26</v>
      </c>
      <c r="E71" s="3" t="s">
        <v>29</v>
      </c>
      <c r="F71" s="11">
        <v>824.2</v>
      </c>
    </row>
    <row r="72" spans="1:6" ht="75">
      <c r="A72" s="12" t="s">
        <v>129</v>
      </c>
      <c r="B72" s="3" t="s">
        <v>127</v>
      </c>
      <c r="C72" s="3"/>
      <c r="D72" s="10"/>
      <c r="E72" s="3"/>
      <c r="F72" s="11">
        <f>F73</f>
        <v>2816.6</v>
      </c>
    </row>
    <row r="73" spans="1:6" ht="75">
      <c r="A73" s="12" t="s">
        <v>130</v>
      </c>
      <c r="B73" s="3" t="s">
        <v>128</v>
      </c>
      <c r="C73" s="3" t="s">
        <v>8</v>
      </c>
      <c r="D73" s="10" t="s">
        <v>32</v>
      </c>
      <c r="E73" s="3" t="s">
        <v>29</v>
      </c>
      <c r="F73" s="11">
        <v>2816.6</v>
      </c>
    </row>
    <row r="74" spans="1:6" ht="43.5" customHeight="1">
      <c r="A74" s="12" t="s">
        <v>10</v>
      </c>
      <c r="B74" s="3" t="s">
        <v>98</v>
      </c>
      <c r="C74" s="3"/>
      <c r="D74" s="4"/>
      <c r="E74" s="3"/>
      <c r="F74" s="11">
        <f>F75+F76</f>
        <v>160.9</v>
      </c>
    </row>
    <row r="75" spans="1:6" ht="33" customHeight="1">
      <c r="A75" s="12" t="s">
        <v>100</v>
      </c>
      <c r="B75" s="3" t="s">
        <v>99</v>
      </c>
      <c r="C75" s="3" t="s">
        <v>11</v>
      </c>
      <c r="D75" s="10" t="s">
        <v>26</v>
      </c>
      <c r="E75" s="3" t="s">
        <v>30</v>
      </c>
      <c r="F75" s="11">
        <v>50</v>
      </c>
    </row>
    <row r="76" spans="1:6" ht="60.75" customHeight="1">
      <c r="A76" s="12" t="s">
        <v>123</v>
      </c>
      <c r="B76" s="3" t="s">
        <v>122</v>
      </c>
      <c r="C76" s="3" t="s">
        <v>8</v>
      </c>
      <c r="D76" s="10" t="s">
        <v>26</v>
      </c>
      <c r="E76" s="3" t="s">
        <v>31</v>
      </c>
      <c r="F76" s="11">
        <v>110.9</v>
      </c>
    </row>
    <row r="77" spans="1:6" ht="21.75" customHeight="1">
      <c r="A77" s="50" t="s">
        <v>35</v>
      </c>
      <c r="B77" s="51"/>
      <c r="C77" s="51"/>
      <c r="D77" s="51"/>
      <c r="E77" s="52"/>
      <c r="F77" s="11">
        <f>F21+F53+F61+F66+F70+F74+F63+F72</f>
        <v>225495.80000000008</v>
      </c>
    </row>
    <row r="80" spans="1:5" s="23" customFormat="1" ht="16.5" customHeight="1">
      <c r="A80" s="45" t="s">
        <v>37</v>
      </c>
      <c r="B80" s="45"/>
      <c r="C80" s="45"/>
      <c r="D80" s="45"/>
      <c r="E80" s="45"/>
    </row>
    <row r="81" spans="1:6" s="23" customFormat="1" ht="17.25" customHeight="1">
      <c r="A81" s="45" t="s">
        <v>101</v>
      </c>
      <c r="B81" s="45"/>
      <c r="C81" s="45"/>
      <c r="D81" s="45"/>
      <c r="E81" s="45"/>
      <c r="F81" s="33" t="s">
        <v>103</v>
      </c>
    </row>
    <row r="82" spans="1:3" s="23" customFormat="1" ht="14.25" customHeight="1">
      <c r="A82" s="24"/>
      <c r="B82" s="25"/>
      <c r="C82" s="26"/>
    </row>
    <row r="83" spans="1:3" s="23" customFormat="1" ht="15.75">
      <c r="A83" s="5" t="s">
        <v>38</v>
      </c>
      <c r="B83" s="5"/>
      <c r="C83" s="6"/>
    </row>
    <row r="84" spans="1:6" s="23" customFormat="1" ht="18" customHeight="1">
      <c r="A84" s="7" t="s">
        <v>22</v>
      </c>
      <c r="B84" s="8"/>
      <c r="F84" s="6" t="s">
        <v>50</v>
      </c>
    </row>
    <row r="89" spans="1:11" s="28" customFormat="1" ht="15">
      <c r="A89" s="27"/>
      <c r="F89" s="29"/>
      <c r="G89" s="13"/>
      <c r="H89" s="13"/>
      <c r="I89" s="13"/>
      <c r="J89" s="13"/>
      <c r="K89" s="13"/>
    </row>
    <row r="90" spans="1:11" s="28" customFormat="1" ht="15">
      <c r="A90" s="27"/>
      <c r="F90" s="29"/>
      <c r="G90" s="13"/>
      <c r="H90" s="13"/>
      <c r="I90" s="13"/>
      <c r="J90" s="13"/>
      <c r="K90" s="13"/>
    </row>
  </sheetData>
  <sheetProtection/>
  <mergeCells count="21">
    <mergeCell ref="A80:E80"/>
    <mergeCell ref="D17:D18"/>
    <mergeCell ref="E17:E18"/>
    <mergeCell ref="F17:F18"/>
    <mergeCell ref="C17:C18"/>
    <mergeCell ref="A81:E81"/>
    <mergeCell ref="A77:E77"/>
    <mergeCell ref="A17:A18"/>
    <mergeCell ref="B17:B18"/>
    <mergeCell ref="A8:F8"/>
    <mergeCell ref="A9:F9"/>
    <mergeCell ref="A10:F10"/>
    <mergeCell ref="A11:F11"/>
    <mergeCell ref="A14:F14"/>
    <mergeCell ref="A15:F15"/>
    <mergeCell ref="A1:F1"/>
    <mergeCell ref="A2:F2"/>
    <mergeCell ref="A3:F3"/>
    <mergeCell ref="A4:F4"/>
    <mergeCell ref="A6:F6"/>
    <mergeCell ref="A7:F7"/>
  </mergeCells>
  <printOptions horizontalCentered="1"/>
  <pageMargins left="0.7086614173228347" right="0.31496062992125984" top="0.5511811023622047" bottom="0.5511811023622047" header="0" footer="0"/>
  <pageSetup fitToHeight="10" fitToWidth="1" horizontalDpi="600" verticalDpi="600" orientation="portrait" paperSize="9" r:id="rId1"/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a.vladelshikova</dc:creator>
  <cp:keywords/>
  <dc:description/>
  <cp:lastModifiedBy>Аделина</cp:lastModifiedBy>
  <cp:lastPrinted>2024-02-28T06:11:54Z</cp:lastPrinted>
  <dcterms:created xsi:type="dcterms:W3CDTF">2015-10-14T11:43:40Z</dcterms:created>
  <dcterms:modified xsi:type="dcterms:W3CDTF">2024-03-13T10:03:21Z</dcterms:modified>
  <cp:category/>
  <cp:version/>
  <cp:contentType/>
  <cp:contentStatus/>
</cp:coreProperties>
</file>